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5.125.172\Bosh bank\Moliyaviy menejment xizmati\08.04.2026\"/>
    </mc:Choice>
  </mc:AlternateContent>
  <xr:revisionPtr revIDLastSave="0" documentId="13_ncr:1_{DC626B3B-B27B-4C9E-9DB2-98CF747D731E}" xr6:coauthVersionLast="47" xr6:coauthVersionMax="47" xr10:uidLastSave="{00000000-0000-0000-0000-000000000000}"/>
  <bookViews>
    <workbookView xWindow="-120" yWindow="-120" windowWidth="29040" windowHeight="15720" xr2:uid="{222D6DD7-3619-439D-8E2C-AD82B58D774D}"/>
  </bookViews>
  <sheets>
    <sheet name="5-007-001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  <c r="D31" i="2"/>
  <c r="D30" i="2"/>
  <c r="F30" i="2" l="1"/>
  <c r="F32" i="2"/>
  <c r="F31" i="2"/>
  <c r="F29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8" i="2"/>
  <c r="F7" i="2"/>
  <c r="F6" i="2"/>
  <c r="F9" i="2" l="1"/>
  <c r="F27" i="2" s="1"/>
  <c r="F33" i="2"/>
  <c r="E9" i="2" l="1"/>
  <c r="E33" i="2"/>
  <c r="D33" i="2"/>
  <c r="E27" i="2" l="1"/>
  <c r="D9" i="2"/>
  <c r="D27" i="2" s="1"/>
</calcChain>
</file>

<file path=xl/sharedStrings.xml><?xml version="1.0" encoding="utf-8"?>
<sst xmlns="http://schemas.openxmlformats.org/spreadsheetml/2006/main" count="82" uniqueCount="56">
  <si>
    <t>Т/р</t>
  </si>
  <si>
    <t>Харажат турлари</t>
  </si>
  <si>
    <t>Харажат кодлари</t>
  </si>
  <si>
    <t>Аниқланган смета</t>
  </si>
  <si>
    <t>Касса харажатлари</t>
  </si>
  <si>
    <t>Смета бўйича қолдиқ</t>
  </si>
  <si>
    <t>1.</t>
  </si>
  <si>
    <t>Иш ҳақи ва унга тенглаштирилган тўловлар</t>
  </si>
  <si>
    <t>2.</t>
  </si>
  <si>
    <t>Ягона ижтимоий тўлов</t>
  </si>
  <si>
    <t>3.</t>
  </si>
  <si>
    <t>Ижтимоий эҳтиёжларга бошқа ажратмалар/бадаллар</t>
  </si>
  <si>
    <t>4.</t>
  </si>
  <si>
    <t>Бошқа харажатлар</t>
  </si>
  <si>
    <t>5.</t>
  </si>
  <si>
    <t>шу жумладан:</t>
  </si>
  <si>
    <t>6.</t>
  </si>
  <si>
    <t>7.</t>
  </si>
  <si>
    <t>8.</t>
  </si>
  <si>
    <t>Электроэнергия харажатлари</t>
  </si>
  <si>
    <t>9.</t>
  </si>
  <si>
    <t>Табиий газ</t>
  </si>
  <si>
    <t>10.</t>
  </si>
  <si>
    <t>Иссиқлик энергияси ва иссиқ сув</t>
  </si>
  <si>
    <t>11.</t>
  </si>
  <si>
    <t>Совуқ сув ва канализация</t>
  </si>
  <si>
    <t>12.</t>
  </si>
  <si>
    <t>Чиқиндиларни тозалаш, олиб чиқиб кетиш билан боғлиқ хизматлар ҳамда энергетик ва бошқа ресурслар (бензин ва бошқа ЁММлардан ташқари)ни сотиб олиш</t>
  </si>
  <si>
    <t>13.</t>
  </si>
  <si>
    <t>14.</t>
  </si>
  <si>
    <t>15.</t>
  </si>
  <si>
    <t>16.</t>
  </si>
  <si>
    <t>17.</t>
  </si>
  <si>
    <t>18.</t>
  </si>
  <si>
    <t>Ёнилғи ва ЁММ</t>
  </si>
  <si>
    <t>19.</t>
  </si>
  <si>
    <t>Телефон, телеграф ва почта хизматлари</t>
  </si>
  <si>
    <t>20.</t>
  </si>
  <si>
    <t>Ахборот ва коммуникация хизматлари</t>
  </si>
  <si>
    <t>Объектларни қўриқлаш хизматлари</t>
  </si>
  <si>
    <t>Товар ва хизматлар сотиб олиш бўйича бошқа харажатлар</t>
  </si>
  <si>
    <t>Компьютер жиҳозлари, ҳисоблаш ва аудио-видео техника, информацион технологиялар сотиб олиш</t>
  </si>
  <si>
    <t>-</t>
  </si>
  <si>
    <t>Хизмат сафари харажатлари</t>
  </si>
  <si>
    <t>Ижара харажатлари</t>
  </si>
  <si>
    <t>Сақлаш харажатлари</t>
  </si>
  <si>
    <t>Бошқа амалиёт харажатлар</t>
  </si>
  <si>
    <t>Товар-моддий захиралар</t>
  </si>
  <si>
    <t>Авторанспорт воситаларини сақлаш харажатлари</t>
  </si>
  <si>
    <t>Жами амалиёт харажатлар</t>
  </si>
  <si>
    <t>Объектларни қуриш, реконструкция қилиш ва капитал таъмирлаш ишлари</t>
  </si>
  <si>
    <t>Автомототранспорт воситаларини сотиб олиш</t>
  </si>
  <si>
    <t>Бошқа асосий воситалар сотиб олиш</t>
  </si>
  <si>
    <t>Жами капитал харажатлар</t>
  </si>
  <si>
    <t>минг сўмда</t>
  </si>
  <si>
    <t>2026 йил 1 апрел ҳолатига тасдиқланган йиллик харажатлар сметаси билан бир қаторда, унинг ижроси, шу жумладан объектларни қуриш, реконструкция қилиш ва капитал таъмирлаш ишлари, автомототранспорт воситаларини сотиб олиш ва сақлаш харажатлари тўғрисидаги
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</si>
</sst>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Aptos Narrow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339966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  <charset val="204"/>
    </font>
    <font>
      <sz val="11"/>
      <color theme="1"/>
      <name val="Aptos Narrow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vertical="center" wrapText="1"/>
    </xf>
    <xf numFmtId="3" fontId="0" fillId="0" borderId="0" xfId="0" applyNumberFormat="1" applyAlignment="1">
      <alignment wrapText="1"/>
    </xf>
    <xf numFmtId="0" fontId="4" fillId="2" borderId="8" xfId="0" applyFont="1" applyFill="1" applyBorder="1" applyAlignment="1">
      <alignment horizontal="justify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vertical="center" wrapText="1"/>
    </xf>
    <xf numFmtId="3" fontId="6" fillId="2" borderId="4" xfId="0" applyNumberFormat="1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justify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6" fillId="2" borderId="13" xfId="0" applyNumberFormat="1" applyFont="1" applyFill="1" applyBorder="1" applyAlignment="1">
      <alignment vertical="center" wrapText="1"/>
    </xf>
    <xf numFmtId="3" fontId="6" fillId="2" borderId="14" xfId="0" applyNumberFormat="1" applyFont="1" applyFill="1" applyBorder="1" applyAlignment="1">
      <alignment vertical="center" wrapText="1"/>
    </xf>
    <xf numFmtId="164" fontId="0" fillId="0" borderId="0" xfId="1" applyNumberFormat="1" applyFont="1"/>
    <xf numFmtId="164" fontId="0" fillId="0" borderId="0" xfId="0" applyNumberFormat="1"/>
    <xf numFmtId="164" fontId="0" fillId="0" borderId="0" xfId="1" applyNumberFormat="1" applyFont="1" applyAlignment="1">
      <alignment wrapText="1"/>
    </xf>
    <xf numFmtId="164" fontId="0" fillId="0" borderId="0" xfId="0" applyNumberFormat="1" applyAlignment="1">
      <alignment wrapText="1"/>
    </xf>
    <xf numFmtId="3" fontId="1" fillId="2" borderId="5" xfId="0" applyNumberFormat="1" applyFont="1" applyFill="1" applyBorder="1" applyAlignment="1">
      <alignment vertical="center" wrapText="1"/>
    </xf>
    <xf numFmtId="3" fontId="1" fillId="2" borderId="6" xfId="0" applyNumberFormat="1" applyFont="1" applyFill="1" applyBorder="1" applyAlignment="1">
      <alignment vertical="center" wrapText="1"/>
    </xf>
    <xf numFmtId="3" fontId="1" fillId="2" borderId="2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3" fontId="0" fillId="0" borderId="0" xfId="0" applyNumberFormat="1"/>
    <xf numFmtId="3" fontId="1" fillId="3" borderId="4" xfId="0" applyNumberFormat="1" applyFont="1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1D5FA-D286-4F5F-AC8B-3A98DF6AC1DC}">
  <dimension ref="A2:I34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2" sqref="A2:F2"/>
    </sheetView>
  </sheetViews>
  <sheetFormatPr defaultRowHeight="15" x14ac:dyDescent="0.25"/>
  <cols>
    <col min="1" max="1" width="9.28515625" style="1" customWidth="1"/>
    <col min="2" max="2" width="52.28515625" style="1" customWidth="1"/>
    <col min="3" max="3" width="16.42578125" style="1" customWidth="1"/>
    <col min="4" max="4" width="13.7109375" style="1" customWidth="1"/>
    <col min="5" max="5" width="17.28515625" style="1" customWidth="1"/>
    <col min="6" max="6" width="16.28515625" style="1" customWidth="1"/>
    <col min="7" max="7" width="9.140625" style="1"/>
    <col min="8" max="9" width="15" bestFit="1" customWidth="1"/>
  </cols>
  <sheetData>
    <row r="2" spans="1:9" s="1" customFormat="1" ht="60.75" customHeight="1" x14ac:dyDescent="0.25">
      <c r="A2" s="32" t="s">
        <v>55</v>
      </c>
      <c r="B2" s="32"/>
      <c r="C2" s="32"/>
      <c r="D2" s="32"/>
      <c r="E2" s="32"/>
      <c r="F2" s="32"/>
    </row>
    <row r="4" spans="1:9" ht="15.75" thickBot="1" x14ac:dyDescent="0.3">
      <c r="D4" s="10"/>
      <c r="F4" s="10" t="s">
        <v>54</v>
      </c>
    </row>
    <row r="5" spans="1:9" ht="32.25" thickBot="1" x14ac:dyDescent="0.3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1:9" ht="16.5" thickBot="1" x14ac:dyDescent="0.3">
      <c r="A6" s="4" t="s">
        <v>6</v>
      </c>
      <c r="B6" s="5" t="s">
        <v>7</v>
      </c>
      <c r="C6" s="8" t="s">
        <v>42</v>
      </c>
      <c r="D6" s="9">
        <v>236765984.00573313</v>
      </c>
      <c r="E6" s="9">
        <v>239572213.45576993</v>
      </c>
      <c r="F6" s="9">
        <f>+D6-E6</f>
        <v>-2806229.4500367939</v>
      </c>
    </row>
    <row r="7" spans="1:9" ht="16.5" thickBot="1" x14ac:dyDescent="0.3">
      <c r="A7" s="4" t="s">
        <v>8</v>
      </c>
      <c r="B7" s="5" t="s">
        <v>9</v>
      </c>
      <c r="C7" s="8" t="s">
        <v>42</v>
      </c>
      <c r="D7" s="9">
        <v>28150810.884198174</v>
      </c>
      <c r="E7" s="9">
        <v>24051872.285649996</v>
      </c>
      <c r="F7" s="9">
        <f t="shared" ref="F7:F8" si="0">+D7-E7</f>
        <v>4098938.5985481776</v>
      </c>
      <c r="H7" s="25"/>
      <c r="I7" s="25"/>
    </row>
    <row r="8" spans="1:9" ht="32.25" thickBot="1" x14ac:dyDescent="0.3">
      <c r="A8" s="4" t="s">
        <v>10</v>
      </c>
      <c r="B8" s="5" t="s">
        <v>11</v>
      </c>
      <c r="C8" s="8" t="s">
        <v>42</v>
      </c>
      <c r="D8" s="9">
        <v>1539016.0908576851</v>
      </c>
      <c r="E8" s="9">
        <v>2617152.0755799999</v>
      </c>
      <c r="F8" s="9">
        <f t="shared" si="0"/>
        <v>-1078135.9847223149</v>
      </c>
      <c r="H8" s="26"/>
      <c r="I8" s="26"/>
    </row>
    <row r="9" spans="1:9" ht="16.5" thickBot="1" x14ac:dyDescent="0.3">
      <c r="A9" s="4"/>
      <c r="B9" s="6" t="s">
        <v>13</v>
      </c>
      <c r="C9" s="8" t="s">
        <v>42</v>
      </c>
      <c r="D9" s="14">
        <f>+SUM(D11:D26)</f>
        <v>274161644.44150347</v>
      </c>
      <c r="E9" s="14">
        <f>+SUM(E11:E26)</f>
        <v>229576247.36635971</v>
      </c>
      <c r="F9" s="14">
        <f>+SUM(F11:F26)</f>
        <v>44585397.075143725</v>
      </c>
      <c r="I9" s="33"/>
    </row>
    <row r="10" spans="1:9" ht="16.5" thickBot="1" x14ac:dyDescent="0.3">
      <c r="A10" s="4" t="s">
        <v>12</v>
      </c>
      <c r="B10" s="6" t="s">
        <v>15</v>
      </c>
      <c r="C10" s="29"/>
      <c r="D10" s="30"/>
      <c r="E10" s="30"/>
      <c r="F10" s="31"/>
    </row>
    <row r="11" spans="1:9" ht="16.5" thickBot="1" x14ac:dyDescent="0.3">
      <c r="A11" s="4" t="s">
        <v>14</v>
      </c>
      <c r="B11" s="5" t="s">
        <v>43</v>
      </c>
      <c r="C11" s="8" t="s">
        <v>42</v>
      </c>
      <c r="D11" s="34">
        <v>4594009.3531617681</v>
      </c>
      <c r="E11" s="34">
        <v>1887386.39053</v>
      </c>
      <c r="F11" s="9">
        <f t="shared" ref="F11:F26" si="1">+D11-E11</f>
        <v>2706622.9626317681</v>
      </c>
    </row>
    <row r="12" spans="1:9" ht="16.5" thickBot="1" x14ac:dyDescent="0.3">
      <c r="A12" s="4" t="s">
        <v>16</v>
      </c>
      <c r="B12" s="5" t="s">
        <v>44</v>
      </c>
      <c r="C12" s="8" t="s">
        <v>42</v>
      </c>
      <c r="D12" s="34">
        <v>8022750</v>
      </c>
      <c r="E12" s="34">
        <v>4653513.01033</v>
      </c>
      <c r="F12" s="9">
        <f t="shared" si="1"/>
        <v>3369236.98967</v>
      </c>
    </row>
    <row r="13" spans="1:9" ht="16.5" thickBot="1" x14ac:dyDescent="0.3">
      <c r="A13" s="4" t="s">
        <v>17</v>
      </c>
      <c r="B13" s="5" t="s">
        <v>19</v>
      </c>
      <c r="C13" s="8" t="s">
        <v>42</v>
      </c>
      <c r="D13" s="34">
        <v>4221028.2803516015</v>
      </c>
      <c r="E13" s="34">
        <v>2938689.5369699998</v>
      </c>
      <c r="F13" s="9">
        <f t="shared" si="1"/>
        <v>1282338.7433816018</v>
      </c>
    </row>
    <row r="14" spans="1:9" ht="16.5" thickBot="1" x14ac:dyDescent="0.3">
      <c r="A14" s="4" t="s">
        <v>18</v>
      </c>
      <c r="B14" s="5" t="s">
        <v>21</v>
      </c>
      <c r="C14" s="8" t="s">
        <v>42</v>
      </c>
      <c r="D14" s="34">
        <v>320171.13750000001</v>
      </c>
      <c r="E14" s="34">
        <v>398060.23010000004</v>
      </c>
      <c r="F14" s="9">
        <f t="shared" si="1"/>
        <v>-77889.092600000033</v>
      </c>
    </row>
    <row r="15" spans="1:9" ht="16.5" thickBot="1" x14ac:dyDescent="0.3">
      <c r="A15" s="4" t="s">
        <v>20</v>
      </c>
      <c r="B15" s="5" t="s">
        <v>23</v>
      </c>
      <c r="C15" s="8" t="s">
        <v>42</v>
      </c>
      <c r="D15" s="34">
        <v>195974.55</v>
      </c>
      <c r="E15" s="34">
        <v>278335.19753999996</v>
      </c>
      <c r="F15" s="9">
        <f t="shared" si="1"/>
        <v>-82360.647539999976</v>
      </c>
    </row>
    <row r="16" spans="1:9" ht="16.5" thickBot="1" x14ac:dyDescent="0.3">
      <c r="A16" s="4" t="s">
        <v>22</v>
      </c>
      <c r="B16" s="5" t="s">
        <v>25</v>
      </c>
      <c r="C16" s="8" t="s">
        <v>42</v>
      </c>
      <c r="D16" s="34">
        <v>324632.57500000001</v>
      </c>
      <c r="E16" s="34">
        <v>98314.838999999993</v>
      </c>
      <c r="F16" s="9">
        <f t="shared" si="1"/>
        <v>226317.73600000003</v>
      </c>
    </row>
    <row r="17" spans="1:9" s="1" customFormat="1" ht="63.75" thickBot="1" x14ac:dyDescent="0.3">
      <c r="A17" s="4" t="s">
        <v>24</v>
      </c>
      <c r="B17" s="5" t="s">
        <v>27</v>
      </c>
      <c r="C17" s="8" t="s">
        <v>42</v>
      </c>
      <c r="D17" s="34">
        <v>58425</v>
      </c>
      <c r="E17" s="34">
        <v>35345.294670000003</v>
      </c>
      <c r="F17" s="9">
        <f t="shared" si="1"/>
        <v>23079.705329999997</v>
      </c>
    </row>
    <row r="18" spans="1:9" s="1" customFormat="1" ht="16.5" thickBot="1" x14ac:dyDescent="0.3">
      <c r="A18" s="4" t="s">
        <v>26</v>
      </c>
      <c r="B18" s="5" t="s">
        <v>48</v>
      </c>
      <c r="C18" s="8"/>
      <c r="D18" s="34">
        <v>403750</v>
      </c>
      <c r="E18" s="34">
        <v>183210.91219999999</v>
      </c>
      <c r="F18" s="9">
        <f t="shared" si="1"/>
        <v>220539.08780000001</v>
      </c>
    </row>
    <row r="19" spans="1:9" s="1" customFormat="1" ht="16.5" thickBot="1" x14ac:dyDescent="0.3">
      <c r="A19" s="4" t="s">
        <v>28</v>
      </c>
      <c r="B19" s="5" t="s">
        <v>45</v>
      </c>
      <c r="C19" s="8" t="s">
        <v>42</v>
      </c>
      <c r="D19" s="34">
        <v>19341280.530749999</v>
      </c>
      <c r="E19" s="34">
        <v>12633229.047140002</v>
      </c>
      <c r="F19" s="9">
        <f t="shared" si="1"/>
        <v>6708051.4836099967</v>
      </c>
    </row>
    <row r="20" spans="1:9" s="1" customFormat="1" ht="16.5" thickBot="1" x14ac:dyDescent="0.3">
      <c r="A20" s="4" t="s">
        <v>29</v>
      </c>
      <c r="B20" s="5" t="s">
        <v>47</v>
      </c>
      <c r="C20" s="8" t="s">
        <v>42</v>
      </c>
      <c r="D20" s="34">
        <v>13108568.824999999</v>
      </c>
      <c r="E20" s="34">
        <v>5134804.4613499995</v>
      </c>
      <c r="F20" s="9">
        <f t="shared" si="1"/>
        <v>7973764.3636499997</v>
      </c>
    </row>
    <row r="21" spans="1:9" s="1" customFormat="1" ht="16.5" thickBot="1" x14ac:dyDescent="0.3">
      <c r="A21" s="4" t="s">
        <v>30</v>
      </c>
      <c r="B21" s="5" t="s">
        <v>34</v>
      </c>
      <c r="C21" s="8" t="s">
        <v>42</v>
      </c>
      <c r="D21" s="34">
        <v>1280600</v>
      </c>
      <c r="E21" s="34">
        <v>1205789.831</v>
      </c>
      <c r="F21" s="9">
        <f t="shared" si="1"/>
        <v>74810.168999999994</v>
      </c>
    </row>
    <row r="22" spans="1:9" s="1" customFormat="1" ht="16.5" thickBot="1" x14ac:dyDescent="0.3">
      <c r="A22" s="4" t="s">
        <v>31</v>
      </c>
      <c r="B22" s="5" t="s">
        <v>36</v>
      </c>
      <c r="C22" s="8" t="s">
        <v>42</v>
      </c>
      <c r="D22" s="34">
        <v>1593701.7125000004</v>
      </c>
      <c r="E22" s="34">
        <v>1013773.3760799998</v>
      </c>
      <c r="F22" s="9">
        <f t="shared" si="1"/>
        <v>579928.33642000053</v>
      </c>
    </row>
    <row r="23" spans="1:9" s="1" customFormat="1" ht="16.5" thickBot="1" x14ac:dyDescent="0.3">
      <c r="A23" s="4" t="s">
        <v>32</v>
      </c>
      <c r="B23" s="5" t="s">
        <v>38</v>
      </c>
      <c r="C23" s="8" t="s">
        <v>42</v>
      </c>
      <c r="D23" s="34">
        <v>1852500</v>
      </c>
      <c r="E23" s="34">
        <v>2517221.95218</v>
      </c>
      <c r="F23" s="9">
        <f t="shared" si="1"/>
        <v>-664721.95218000002</v>
      </c>
    </row>
    <row r="24" spans="1:9" s="1" customFormat="1" ht="16.5" thickBot="1" x14ac:dyDescent="0.3">
      <c r="A24" s="4" t="s">
        <v>33</v>
      </c>
      <c r="B24" s="5" t="s">
        <v>39</v>
      </c>
      <c r="C24" s="8" t="s">
        <v>42</v>
      </c>
      <c r="D24" s="34">
        <v>25476619.791274998</v>
      </c>
      <c r="E24" s="34">
        <v>17862038.387049995</v>
      </c>
      <c r="F24" s="9">
        <f t="shared" si="1"/>
        <v>7614581.404225003</v>
      </c>
    </row>
    <row r="25" spans="1:9" s="1" customFormat="1" ht="32.25" thickBot="1" x14ac:dyDescent="0.3">
      <c r="A25" s="4" t="s">
        <v>35</v>
      </c>
      <c r="B25" s="5" t="s">
        <v>40</v>
      </c>
      <c r="C25" s="8" t="s">
        <v>42</v>
      </c>
      <c r="D25" s="34">
        <v>67367349.541884199</v>
      </c>
      <c r="E25" s="34">
        <v>44791474.083010003</v>
      </c>
      <c r="F25" s="9">
        <f t="shared" si="1"/>
        <v>22575875.458874196</v>
      </c>
    </row>
    <row r="26" spans="1:9" s="1" customFormat="1" ht="16.5" thickBot="1" x14ac:dyDescent="0.3">
      <c r="A26" s="4" t="s">
        <v>37</v>
      </c>
      <c r="B26" s="5" t="s">
        <v>46</v>
      </c>
      <c r="C26" s="8" t="s">
        <v>42</v>
      </c>
      <c r="D26" s="9">
        <v>126000283.14408088</v>
      </c>
      <c r="E26" s="9">
        <v>133945060.81720972</v>
      </c>
      <c r="F26" s="9">
        <f t="shared" si="1"/>
        <v>-7944777.6731288433</v>
      </c>
    </row>
    <row r="27" spans="1:9" s="1" customFormat="1" ht="16.5" thickBot="1" x14ac:dyDescent="0.3">
      <c r="A27" s="16"/>
      <c r="B27" s="6" t="s">
        <v>49</v>
      </c>
      <c r="C27" s="8"/>
      <c r="D27" s="14">
        <f>+D6+D7+D8+D9</f>
        <v>540617455.42229247</v>
      </c>
      <c r="E27" s="14">
        <f>+E6+E7+E8+E9</f>
        <v>495817485.18335962</v>
      </c>
      <c r="F27" s="14">
        <f>+F6+F7+F8+F9</f>
        <v>44799970.238932796</v>
      </c>
    </row>
    <row r="28" spans="1:9" s="1" customFormat="1" ht="15.75" thickBot="1" x14ac:dyDescent="0.3">
      <c r="A28" s="7"/>
      <c r="H28" s="27"/>
      <c r="I28" s="27"/>
    </row>
    <row r="29" spans="1:9" ht="32.25" thickBot="1" x14ac:dyDescent="0.3">
      <c r="A29" s="15" t="s">
        <v>6</v>
      </c>
      <c r="B29" s="11" t="s">
        <v>50</v>
      </c>
      <c r="C29" s="12" t="s">
        <v>42</v>
      </c>
      <c r="D29" s="13">
        <v>733784000</v>
      </c>
      <c r="E29" s="13">
        <v>90392100</v>
      </c>
      <c r="F29" s="17">
        <f t="shared" ref="F29:F32" si="2">+D29-E29</f>
        <v>643391900</v>
      </c>
      <c r="G29"/>
      <c r="H29" s="28"/>
      <c r="I29" s="28"/>
    </row>
    <row r="30" spans="1:9" ht="16.5" thickBot="1" x14ac:dyDescent="0.3">
      <c r="A30" s="18" t="s">
        <v>8</v>
      </c>
      <c r="B30" s="5" t="s">
        <v>51</v>
      </c>
      <c r="C30" s="8" t="s">
        <v>42</v>
      </c>
      <c r="D30" s="9">
        <f>5270000</f>
        <v>5270000</v>
      </c>
      <c r="E30" s="9">
        <v>0</v>
      </c>
      <c r="F30" s="19">
        <f t="shared" si="2"/>
        <v>5270000</v>
      </c>
      <c r="G30"/>
      <c r="H30" s="26"/>
      <c r="I30" s="26"/>
    </row>
    <row r="31" spans="1:9" ht="32.25" thickBot="1" x14ac:dyDescent="0.3">
      <c r="A31" s="18" t="s">
        <v>10</v>
      </c>
      <c r="B31" s="5" t="s">
        <v>41</v>
      </c>
      <c r="C31" s="8" t="s">
        <v>42</v>
      </c>
      <c r="D31" s="9">
        <f>848769507</f>
        <v>848769507</v>
      </c>
      <c r="E31" s="9">
        <v>2288280</v>
      </c>
      <c r="F31" s="19">
        <f t="shared" si="2"/>
        <v>846481227</v>
      </c>
      <c r="G31"/>
    </row>
    <row r="32" spans="1:9" ht="16.5" thickBot="1" x14ac:dyDescent="0.3">
      <c r="A32" s="18" t="s">
        <v>12</v>
      </c>
      <c r="B32" s="5" t="s">
        <v>52</v>
      </c>
      <c r="C32" s="8" t="s">
        <v>42</v>
      </c>
      <c r="D32" s="9">
        <f>73092000</f>
        <v>73092000</v>
      </c>
      <c r="E32" s="9">
        <v>485095</v>
      </c>
      <c r="F32" s="19">
        <f t="shared" si="2"/>
        <v>72606905</v>
      </c>
      <c r="G32"/>
    </row>
    <row r="33" spans="1:7" ht="16.5" thickBot="1" x14ac:dyDescent="0.3">
      <c r="A33" s="20"/>
      <c r="B33" s="21" t="s">
        <v>53</v>
      </c>
      <c r="C33" s="22"/>
      <c r="D33" s="23">
        <f>+SUM(D29:D32)</f>
        <v>1660915507</v>
      </c>
      <c r="E33" s="23">
        <f>+SUM(E29:E32)</f>
        <v>93165475</v>
      </c>
      <c r="F33" s="24">
        <f>+SUM(F29:F32)</f>
        <v>1567750032</v>
      </c>
      <c r="G33"/>
    </row>
    <row r="34" spans="1:7" x14ac:dyDescent="0.25">
      <c r="D34" s="10"/>
      <c r="E34" s="10"/>
    </row>
  </sheetData>
  <mergeCells count="2">
    <mergeCell ref="C10:F10"/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5-007-0018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Faxriddin E. Boltaev</dc:creator>
  <cp:lastModifiedBy>Faxriddin E. Boltaev</cp:lastModifiedBy>
  <dcterms:created xsi:type="dcterms:W3CDTF">2026-01-26T05:33:16Z</dcterms:created>
  <dcterms:modified xsi:type="dcterms:W3CDTF">2026-04-20T05:33:56Z</dcterms:modified>
</cp:coreProperties>
</file>